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'Feuil1'!$A$1:$J$26</definedName>
  </definedNames>
  <calcPr fullCalcOnLoad="1"/>
</workbook>
</file>

<file path=xl/sharedStrings.xml><?xml version="1.0" encoding="utf-8"?>
<sst xmlns="http://schemas.openxmlformats.org/spreadsheetml/2006/main" count="31" uniqueCount="27">
  <si>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</si>
  <si>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</si>
  <si>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</si>
  <si>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</si>
  <si>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</si>
  <si>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</si>
  <si>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</si>
  <si>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</si>
  <si>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</si>
  <si>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</si>
  <si>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</si>
  <si>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</si>
  <si>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</si>
  <si>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</si>
  <si>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</si>
  <si>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</si>
  <si>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</si>
  <si>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REDON</t>
  </si>
  <si>
    <t>PIERRE MARIE</t>
  </si>
  <si>
    <t>COC FOUGERAIS</t>
  </si>
  <si>
    <t>KITCHEN St AVE</t>
  </si>
  <si>
    <t>VS DE RHUYS</t>
  </si>
  <si>
    <t>TREGUEUX</t>
  </si>
  <si>
    <t>LORIEN</t>
  </si>
  <si>
    <t>SURZUR</t>
  </si>
  <si>
    <t>CLASSEMENT CLUB 2018</t>
  </si>
  <si>
    <t>ROUE D OR BEGARD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</si>
</sst>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85" zoomScaleNormal="85" zoomScalePageLayoutView="0" workbookViewId="0" topLeftCell="A1">
      <selection activeCell="L9" sqref="L9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7" t="s">
        <v>25</v>
      </c>
      <c r="C1" s="7"/>
      <c r="D1" s="7"/>
      <c r="E1" s="7"/>
      <c r="F1" s="7"/>
      <c r="G1" s="7"/>
      <c r="H1" s="7"/>
      <c r="I1" s="7"/>
      <c r="J1" s="7"/>
    </row>
    <row r="3" spans="2:10" ht="21" customHeight="1">
      <c r="B3" s="2"/>
      <c r="C3" s="3" t="s">
        <v>22</v>
      </c>
      <c r="D3" s="5" t="s">
        <v>3</v>
      </c>
      <c r="E3" s="5" t="s">
        <v>1</v>
      </c>
      <c r="F3" s="5" t="s">
        <v>23</v>
      </c>
      <c r="G3" s="5" t="s">
        <v>5</v>
      </c>
      <c r="H3" s="5" t="s">
        <v>24</v>
      </c>
      <c r="I3" s="5" t="s">
        <v>0</v>
      </c>
      <c r="J3" s="3" t="s">
        <v>13</v>
      </c>
    </row>
    <row r="4" spans="1:10" ht="21" customHeight="1">
      <c r="A4">
        <v>1</v>
      </c>
      <c r="B4" s="2" t="s">
        <v>8</v>
      </c>
      <c r="C4" s="3">
        <f>19+25+34+30+57</f>
        <v>165</v>
      </c>
      <c r="D4" s="3">
        <v>170</v>
      </c>
      <c r="E4" s="3">
        <f>12+25+34+30+23+16</f>
        <v>140</v>
      </c>
      <c r="F4" s="3">
        <v>157</v>
      </c>
      <c r="G4" s="3">
        <v>165</v>
      </c>
      <c r="H4" s="3">
        <f>21+28+30+18+30</f>
        <v>127</v>
      </c>
      <c r="I4" s="3">
        <f>30+21+30+26+20+30</f>
        <v>157</v>
      </c>
      <c r="J4" s="3">
        <f aca="true" t="shared" si="0" ref="J4:J25">SUM(C4:I4)</f>
        <v>1081</v>
      </c>
    </row>
    <row r="5" spans="1:10" ht="21" customHeight="1">
      <c r="A5">
        <v>2</v>
      </c>
      <c r="B5" s="2" t="s">
        <v>5</v>
      </c>
      <c r="C5" s="3">
        <f>22+21+25+9+42</f>
        <v>119</v>
      </c>
      <c r="D5" s="3">
        <v>152</v>
      </c>
      <c r="E5" s="3">
        <f>26+13+27+13+25+9</f>
        <v>113</v>
      </c>
      <c r="F5" s="6">
        <v>101</v>
      </c>
      <c r="G5" s="3">
        <v>156</v>
      </c>
      <c r="H5" s="3">
        <f>20+26+17+14+9+22</f>
        <v>108</v>
      </c>
      <c r="I5" s="3">
        <f>26+26+23+20+26+22</f>
        <v>143</v>
      </c>
      <c r="J5" s="3">
        <f t="shared" si="0"/>
        <v>892</v>
      </c>
    </row>
    <row r="6" spans="1:10" ht="21" customHeight="1">
      <c r="A6">
        <v>3</v>
      </c>
      <c r="B6" s="2" t="s">
        <v>9</v>
      </c>
      <c r="C6" s="3">
        <f>21+8+35+16+19+26</f>
        <v>125</v>
      </c>
      <c r="D6" s="3">
        <v>141</v>
      </c>
      <c r="E6" s="3">
        <f>23+23+30+15+18+19</f>
        <v>128</v>
      </c>
      <c r="F6" s="3">
        <v>157</v>
      </c>
      <c r="G6" s="3">
        <v>71</v>
      </c>
      <c r="H6" s="3">
        <f>26+18+30+26+26+26</f>
        <v>152</v>
      </c>
      <c r="I6" s="3">
        <f>23+35+32+5</f>
        <v>95</v>
      </c>
      <c r="J6" s="3">
        <f t="shared" si="0"/>
        <v>869</v>
      </c>
    </row>
    <row r="7" spans="1:10" ht="21" customHeight="1">
      <c r="A7">
        <v>4</v>
      </c>
      <c r="B7" s="2" t="s">
        <v>3</v>
      </c>
      <c r="C7" s="3">
        <f>27+34+56+15</f>
        <v>132</v>
      </c>
      <c r="D7" s="3">
        <v>136</v>
      </c>
      <c r="E7" s="3">
        <f>27+30+27+6+30+26</f>
        <v>146</v>
      </c>
      <c r="F7" s="3">
        <v>121</v>
      </c>
      <c r="G7" s="3">
        <v>113</v>
      </c>
      <c r="H7" s="3">
        <f>8+18+19+21+14+15</f>
        <v>95</v>
      </c>
      <c r="I7" s="3">
        <f>20+16+23+13+19+8</f>
        <v>99</v>
      </c>
      <c r="J7" s="3">
        <f t="shared" si="0"/>
        <v>842</v>
      </c>
    </row>
    <row r="8" spans="1:10" ht="21" customHeight="1">
      <c r="A8">
        <v>5</v>
      </c>
      <c r="B8" s="2" t="s">
        <v>14</v>
      </c>
      <c r="C8" s="3">
        <f>25+9+38+5</f>
        <v>77</v>
      </c>
      <c r="D8" s="3">
        <v>99</v>
      </c>
      <c r="E8" s="3">
        <f>9+34+14+19+17+14</f>
        <v>107</v>
      </c>
      <c r="F8" s="3">
        <v>108</v>
      </c>
      <c r="G8" s="3">
        <v>122</v>
      </c>
      <c r="H8" s="3">
        <f>30+19+15+19+11</f>
        <v>94</v>
      </c>
      <c r="I8" s="3">
        <f>30+17+8+19+7+5</f>
        <v>86</v>
      </c>
      <c r="J8" s="3">
        <f t="shared" si="0"/>
        <v>693</v>
      </c>
    </row>
    <row r="9" spans="1:10" ht="21" customHeight="1">
      <c r="A9">
        <v>6</v>
      </c>
      <c r="B9" s="2" t="s">
        <v>1</v>
      </c>
      <c r="C9" s="3">
        <f>11+16+10+11+24+20</f>
        <v>92</v>
      </c>
      <c r="D9" s="3">
        <v>90</v>
      </c>
      <c r="E9" s="3">
        <f>20+11+26+14+16+34</f>
        <v>121</v>
      </c>
      <c r="F9" s="3">
        <v>110</v>
      </c>
      <c r="G9" s="3">
        <v>81</v>
      </c>
      <c r="H9" s="3">
        <f>14+29+40</f>
        <v>83</v>
      </c>
      <c r="I9" s="3">
        <f>26+19+7+13+13+12</f>
        <v>90</v>
      </c>
      <c r="J9" s="3">
        <f t="shared" si="0"/>
        <v>667</v>
      </c>
    </row>
    <row r="10" spans="1:10" ht="21" customHeight="1">
      <c r="A10">
        <v>7</v>
      </c>
      <c r="B10" s="2" t="s">
        <v>4</v>
      </c>
      <c r="C10" s="3">
        <f>34+32+18+6+7</f>
        <v>97</v>
      </c>
      <c r="D10" s="3">
        <v>99</v>
      </c>
      <c r="E10" s="3">
        <f>34+20+16+18+25+5</f>
        <v>118</v>
      </c>
      <c r="F10" s="3">
        <v>110</v>
      </c>
      <c r="G10" s="3">
        <v>85</v>
      </c>
      <c r="H10" s="3">
        <f>14+9+13+17</f>
        <v>53</v>
      </c>
      <c r="I10" s="3">
        <f>20+14+14+18+9</f>
        <v>75</v>
      </c>
      <c r="J10" s="3">
        <f t="shared" si="0"/>
        <v>637</v>
      </c>
    </row>
    <row r="11" spans="1:10" ht="21" customHeight="1">
      <c r="A11">
        <v>8</v>
      </c>
      <c r="B11" s="2" t="s">
        <v>10</v>
      </c>
      <c r="C11" s="3">
        <f>8+19+19+14+17</f>
        <v>77</v>
      </c>
      <c r="D11" s="3">
        <v>95</v>
      </c>
      <c r="E11" s="3">
        <f>24+21+19+7+11+18</f>
        <v>100</v>
      </c>
      <c r="F11" s="3">
        <v>119</v>
      </c>
      <c r="G11" s="3">
        <v>73</v>
      </c>
      <c r="H11" s="3">
        <f>34+31+19+6</f>
        <v>90</v>
      </c>
      <c r="I11" s="3">
        <f>15+7+19+15+16+6</f>
        <v>78</v>
      </c>
      <c r="J11" s="3">
        <f t="shared" si="0"/>
        <v>632</v>
      </c>
    </row>
    <row r="12" spans="1:10" ht="21" customHeight="1">
      <c r="A12">
        <v>10</v>
      </c>
      <c r="B12" s="2" t="s">
        <v>21</v>
      </c>
      <c r="C12" s="3">
        <f>6+16+27+27</f>
        <v>76</v>
      </c>
      <c r="D12" s="3">
        <v>92</v>
      </c>
      <c r="E12" s="3">
        <f>22+21+17+19+17+11</f>
        <v>107</v>
      </c>
      <c r="F12" s="3">
        <v>120</v>
      </c>
      <c r="G12" s="3">
        <v>87</v>
      </c>
      <c r="H12" s="3">
        <f>30+30+16+12+4</f>
        <v>92</v>
      </c>
      <c r="I12" s="3">
        <f>16+23+4</f>
        <v>43</v>
      </c>
      <c r="J12" s="3">
        <f t="shared" si="0"/>
        <v>617</v>
      </c>
    </row>
    <row r="13" spans="1:10" ht="21" customHeight="1">
      <c r="A13">
        <v>9</v>
      </c>
      <c r="B13" s="2" t="s">
        <v>12</v>
      </c>
      <c r="C13" s="3">
        <f>20+15+14+22</f>
        <v>71</v>
      </c>
      <c r="D13" s="3">
        <v>81</v>
      </c>
      <c r="E13" s="3">
        <f>13+14+26+15+11+19</f>
        <v>98</v>
      </c>
      <c r="F13" s="3">
        <v>95</v>
      </c>
      <c r="G13" s="3">
        <v>109</v>
      </c>
      <c r="H13" s="3">
        <f>18+14+22+15+4</f>
        <v>73</v>
      </c>
      <c r="I13" s="3">
        <f>26+14+15+14+4+7</f>
        <v>80</v>
      </c>
      <c r="J13" s="3">
        <f t="shared" si="0"/>
        <v>607</v>
      </c>
    </row>
    <row r="14" spans="1:10" ht="21" customHeight="1">
      <c r="A14">
        <v>11</v>
      </c>
      <c r="B14" s="2" t="s">
        <v>7</v>
      </c>
      <c r="C14" s="3">
        <f>22+15+17+30</f>
        <v>84</v>
      </c>
      <c r="D14" s="3">
        <v>100</v>
      </c>
      <c r="E14" s="3">
        <f>24+21+10+23+16+10</f>
        <v>104</v>
      </c>
      <c r="F14" s="3">
        <v>81</v>
      </c>
      <c r="G14" s="3">
        <v>105</v>
      </c>
      <c r="H14" s="3">
        <f>12+6+17+15+23</f>
        <v>73</v>
      </c>
      <c r="I14" s="3">
        <f>4+20</f>
        <v>24</v>
      </c>
      <c r="J14" s="3">
        <f t="shared" si="0"/>
        <v>571</v>
      </c>
    </row>
    <row r="15" spans="1:10" ht="21" customHeight="1">
      <c r="A15">
        <v>14</v>
      </c>
      <c r="B15" s="2" t="s">
        <v>2</v>
      </c>
      <c r="C15" s="3">
        <f>16+17+18+19</f>
        <v>70</v>
      </c>
      <c r="D15" s="3">
        <v>75</v>
      </c>
      <c r="E15" s="3">
        <f>15+16+30+21+7+16</f>
        <v>105</v>
      </c>
      <c r="F15" s="3">
        <v>82</v>
      </c>
      <c r="G15" s="3">
        <v>58</v>
      </c>
      <c r="H15" s="3">
        <f>14+20+23+21+19+4</f>
        <v>101</v>
      </c>
      <c r="I15" s="3">
        <f>21+29+12+4</f>
        <v>66</v>
      </c>
      <c r="J15" s="3">
        <f t="shared" si="0"/>
        <v>557</v>
      </c>
    </row>
    <row r="16" spans="1:10" ht="21" customHeight="1">
      <c r="A16">
        <v>12</v>
      </c>
      <c r="B16" s="2" t="s">
        <v>0</v>
      </c>
      <c r="C16" s="3">
        <f>11+12+20+21+26</f>
        <v>90</v>
      </c>
      <c r="D16" s="3">
        <v>51</v>
      </c>
      <c r="E16" s="3">
        <f>23+8+12+7+5+12</f>
        <v>67</v>
      </c>
      <c r="F16" s="3">
        <v>83</v>
      </c>
      <c r="G16" s="3">
        <v>80</v>
      </c>
      <c r="H16" s="3">
        <f>18+24+15+8</f>
        <v>65</v>
      </c>
      <c r="I16" s="3">
        <f>19+21+26+22+20</f>
        <v>108</v>
      </c>
      <c r="J16" s="3">
        <f t="shared" si="0"/>
        <v>544</v>
      </c>
    </row>
    <row r="17" spans="1:10" ht="21" customHeight="1">
      <c r="A17">
        <v>13</v>
      </c>
      <c r="B17" s="2" t="s">
        <v>20</v>
      </c>
      <c r="C17" s="3">
        <f>40+14+29+11</f>
        <v>94</v>
      </c>
      <c r="D17" s="3">
        <v>78</v>
      </c>
      <c r="E17" s="3">
        <f>20+24+17+5+22+7</f>
        <v>95</v>
      </c>
      <c r="F17" s="3">
        <v>70</v>
      </c>
      <c r="G17" s="3">
        <v>59</v>
      </c>
      <c r="H17" s="3">
        <f>23+18+4+18+17</f>
        <v>80</v>
      </c>
      <c r="I17" s="3">
        <f>23+8+13</f>
        <v>44</v>
      </c>
      <c r="J17" s="3">
        <f t="shared" si="0"/>
        <v>520</v>
      </c>
    </row>
    <row r="18" spans="1:10" ht="21" customHeight="1">
      <c r="A18">
        <v>15</v>
      </c>
      <c r="B18" s="2" t="s">
        <v>15</v>
      </c>
      <c r="C18" s="3">
        <f>17+19+16+13+15</f>
        <v>80</v>
      </c>
      <c r="D18" s="3">
        <v>49</v>
      </c>
      <c r="E18" s="3">
        <f>24+10+8+9+12+15</f>
        <v>78</v>
      </c>
      <c r="F18" s="3">
        <v>80</v>
      </c>
      <c r="G18" s="3">
        <v>85</v>
      </c>
      <c r="H18" s="3">
        <v>10</v>
      </c>
      <c r="I18" s="3">
        <f>18+16+13+15+9</f>
        <v>71</v>
      </c>
      <c r="J18" s="3">
        <f t="shared" si="0"/>
        <v>453</v>
      </c>
    </row>
    <row r="19" spans="1:10" ht="21" customHeight="1">
      <c r="A19">
        <v>16</v>
      </c>
      <c r="B19" s="2" t="s">
        <v>6</v>
      </c>
      <c r="C19" s="3">
        <f>13+24+9+6</f>
        <v>52</v>
      </c>
      <c r="D19" s="3">
        <v>61</v>
      </c>
      <c r="E19" s="3">
        <f>21+11+12+17+10+5</f>
        <v>76</v>
      </c>
      <c r="F19" s="3">
        <v>94</v>
      </c>
      <c r="G19" s="3">
        <v>71</v>
      </c>
      <c r="H19" s="3">
        <f>21+20+29</f>
        <v>70</v>
      </c>
      <c r="I19" s="3">
        <v>0</v>
      </c>
      <c r="J19" s="3">
        <f t="shared" si="0"/>
        <v>424</v>
      </c>
    </row>
    <row r="20" spans="1:10" ht="21" customHeight="1">
      <c r="A20">
        <v>18</v>
      </c>
      <c r="B20" s="4" t="s">
        <v>17</v>
      </c>
      <c r="C20" s="3">
        <f>31+8+6</f>
        <v>45</v>
      </c>
      <c r="D20" s="3">
        <v>31</v>
      </c>
      <c r="E20" s="3">
        <f>4+3+6+6+6+11</f>
        <v>36</v>
      </c>
      <c r="F20" s="3">
        <v>72</v>
      </c>
      <c r="G20" s="3">
        <v>57</v>
      </c>
      <c r="H20" s="3">
        <f>15+17+9+17</f>
        <v>58</v>
      </c>
      <c r="I20" s="3">
        <v>19</v>
      </c>
      <c r="J20" s="3">
        <f t="shared" si="0"/>
        <v>318</v>
      </c>
    </row>
    <row r="21" spans="1:10" ht="21" customHeight="1">
      <c r="A21">
        <v>17</v>
      </c>
      <c r="B21" s="2" t="s">
        <v>11</v>
      </c>
      <c r="C21" s="3">
        <f>7+8+3</f>
        <v>18</v>
      </c>
      <c r="D21" s="3">
        <v>20</v>
      </c>
      <c r="E21" s="3">
        <f>4+7+6+2+8+6</f>
        <v>33</v>
      </c>
      <c r="F21" s="3">
        <v>35</v>
      </c>
      <c r="G21" s="3">
        <v>10</v>
      </c>
      <c r="H21" s="3">
        <v>0</v>
      </c>
      <c r="I21" s="3">
        <f>7+8+6</f>
        <v>21</v>
      </c>
      <c r="J21" s="3">
        <f t="shared" si="0"/>
        <v>137</v>
      </c>
    </row>
    <row r="22" spans="1:10" ht="21" customHeight="1">
      <c r="A22">
        <v>21</v>
      </c>
      <c r="B22" s="4" t="s">
        <v>18</v>
      </c>
      <c r="C22" s="3">
        <v>26</v>
      </c>
      <c r="D22" s="3">
        <v>0</v>
      </c>
      <c r="E22" s="3">
        <v>0</v>
      </c>
      <c r="F22" s="3">
        <v>0</v>
      </c>
      <c r="G22" s="3">
        <v>33</v>
      </c>
      <c r="H22" s="3">
        <f>19+11</f>
        <v>30</v>
      </c>
      <c r="I22" s="3">
        <v>0</v>
      </c>
      <c r="J22" s="3">
        <f t="shared" si="0"/>
        <v>89</v>
      </c>
    </row>
    <row r="23" spans="1:10" ht="21" customHeight="1">
      <c r="A23">
        <v>19</v>
      </c>
      <c r="B23" s="2" t="s">
        <v>26</v>
      </c>
      <c r="C23" s="3"/>
      <c r="D23" s="3"/>
      <c r="E23" s="3"/>
      <c r="F23" s="3"/>
      <c r="G23" s="3"/>
      <c r="H23" s="3">
        <f>18+4+21</f>
        <v>43</v>
      </c>
      <c r="I23" s="3">
        <f>11+17</f>
        <v>28</v>
      </c>
      <c r="J23" s="3">
        <f t="shared" si="0"/>
        <v>71</v>
      </c>
    </row>
    <row r="24" spans="1:10" ht="21" customHeight="1">
      <c r="A24">
        <v>22</v>
      </c>
      <c r="B24" s="2" t="s">
        <v>16</v>
      </c>
      <c r="C24" s="3">
        <v>16</v>
      </c>
      <c r="D24" s="3">
        <v>0</v>
      </c>
      <c r="E24" s="3">
        <v>0</v>
      </c>
      <c r="F24" s="3">
        <v>14</v>
      </c>
      <c r="G24" s="3">
        <v>0</v>
      </c>
      <c r="H24" s="3">
        <v>0</v>
      </c>
      <c r="I24" s="3">
        <v>19</v>
      </c>
      <c r="J24" s="3">
        <f t="shared" si="0"/>
        <v>49</v>
      </c>
    </row>
    <row r="25" spans="1:10" ht="21" customHeight="1">
      <c r="A25">
        <v>20</v>
      </c>
      <c r="B25" s="2" t="s">
        <v>19</v>
      </c>
      <c r="C25" s="3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0"/>
        <v>19</v>
      </c>
    </row>
  </sheetData>
  <sheetProtection/>
  <autoFilter ref="B3:J3">
    <sortState ref="B4:J25">
      <sortCondition descending="1" sortBy="value" ref="J4:J25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thibaud quemard</cp:lastModifiedBy>
  <cp:lastPrinted>2018-10-07T15:24:03Z</cp:lastPrinted>
  <dcterms:created xsi:type="dcterms:W3CDTF">2009-03-01T17:46:24Z</dcterms:created>
  <dcterms:modified xsi:type="dcterms:W3CDTF">2018-10-07T20:57:00Z</dcterms:modified>
  <cp:category/>
  <cp:version/>
  <cp:contentType/>
  <cp:contentStatus/>
</cp:coreProperties>
</file>