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'Feuil1'!$B$3:$K$3</definedName>
    <definedName name="_xlnm.Print_Area" localSheetId="0">'Feuil1'!$A$1:$K$24</definedName>
  </definedNames>
  <calcPr fullCalcOnLoad="1"/>
</workbook>
</file>

<file path=xl/sharedStrings.xml><?xml version="1.0" encoding="utf-8"?>
<sst xmlns="http://schemas.openxmlformats.org/spreadsheetml/2006/main" count="31" uniqueCount="27">
  <si>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</si>
  <si>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</si>
  <si>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</si>
  <si>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</si>
  <si>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</si>
  <si>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</si>
  <si>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</si>
  <si>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</si>
  <si>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</si>
  <si>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</si>
  <si>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</si>
  <si>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</si>
  <si>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</si>
  <si>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</si>
  <si>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</si>
  <si>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</si>
  <si>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</si>
  <si>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KITCHEN St AVE</t>
  </si>
  <si>
    <t>VS DE RHUYS</t>
  </si>
  <si>
    <t>TREGUEUX</t>
  </si>
  <si>
    <t>LA TRINITE SURZUR BMX</t>
  </si>
  <si>
    <t xml:space="preserve">REDON </t>
  </si>
  <si>
    <t>CLASSEMENT CLUB 2022</t>
  </si>
  <si>
    <t>PLOUAY BMX</t>
  </si>
  <si>
    <t>SARZEAU</t>
  </si>
  <si>
    <t>LA TRINITE</t>
  </si>
  <si>
    <t>Rostrenen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</si>
</sst>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5" zoomScaleNormal="85" zoomScalePageLayoutView="0" workbookViewId="0" topLeftCell="B1">
      <selection activeCell="M11" sqref="M11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1" width="12.140625" style="1" customWidth="1"/>
  </cols>
  <sheetData>
    <row r="1" spans="2:11" ht="12.75">
      <c r="B1" s="8" t="s">
        <v>22</v>
      </c>
      <c r="C1" s="8"/>
      <c r="D1" s="8"/>
      <c r="E1" s="8"/>
      <c r="F1" s="8"/>
      <c r="G1" s="8"/>
      <c r="H1" s="8"/>
      <c r="I1" s="8"/>
      <c r="J1" s="8"/>
      <c r="K1" s="8"/>
    </row>
    <row r="3" spans="2:11" ht="21" customHeight="1">
      <c r="B3" s="2"/>
      <c r="C3" s="3" t="s">
        <v>0</v>
      </c>
      <c r="D3" s="5" t="s">
        <v>19</v>
      </c>
      <c r="E3" s="5" t="s">
        <v>3</v>
      </c>
      <c r="F3" s="5" t="s">
        <v>4</v>
      </c>
      <c r="G3" s="5" t="s">
        <v>24</v>
      </c>
      <c r="H3" s="5" t="s">
        <v>26</v>
      </c>
      <c r="I3" s="5" t="s">
        <v>25</v>
      </c>
      <c r="J3" s="5" t="s">
        <v>5</v>
      </c>
      <c r="K3" s="3" t="s">
        <v>13</v>
      </c>
    </row>
    <row r="4" spans="1:11" ht="21" customHeight="1">
      <c r="A4">
        <v>1</v>
      </c>
      <c r="B4" s="2" t="s">
        <v>5</v>
      </c>
      <c r="C4" s="3">
        <f>17+27+30+20+13+14</f>
        <v>121</v>
      </c>
      <c r="D4" s="7">
        <f>46+34+48+22</f>
        <v>150</v>
      </c>
      <c r="E4" s="3">
        <f>26+34+18+24+22+16</f>
        <v>140</v>
      </c>
      <c r="F4" s="3">
        <f>82+48+1</f>
        <v>131</v>
      </c>
      <c r="G4" s="3">
        <v>144</v>
      </c>
      <c r="H4" s="3">
        <v>140</v>
      </c>
      <c r="I4" s="3"/>
      <c r="J4" s="3"/>
      <c r="K4" s="3">
        <f aca="true" t="shared" si="0" ref="K4:K24">SUM(C4:J4)</f>
        <v>826</v>
      </c>
    </row>
    <row r="5" spans="1:11" ht="21" customHeight="1">
      <c r="A5">
        <v>2</v>
      </c>
      <c r="B5" s="2" t="s">
        <v>8</v>
      </c>
      <c r="C5" s="3">
        <f>23+19+23+21+12+9</f>
        <v>107</v>
      </c>
      <c r="D5" s="7">
        <f>16+34+55+23+26</f>
        <v>154</v>
      </c>
      <c r="E5" s="3">
        <f>52+25+34+21+26</f>
        <v>158</v>
      </c>
      <c r="F5" s="6">
        <f>22+32+52+17</f>
        <v>123</v>
      </c>
      <c r="G5" s="3">
        <v>127</v>
      </c>
      <c r="H5" s="3">
        <v>113</v>
      </c>
      <c r="I5" s="3"/>
      <c r="J5" s="3"/>
      <c r="K5" s="3">
        <f t="shared" si="0"/>
        <v>782</v>
      </c>
    </row>
    <row r="6" spans="1:11" ht="21" customHeight="1">
      <c r="A6">
        <v>3</v>
      </c>
      <c r="B6" s="2" t="s">
        <v>0</v>
      </c>
      <c r="C6" s="3">
        <f>26+30+34+8+22+26</f>
        <v>146</v>
      </c>
      <c r="D6" s="7">
        <f>36+24+21+15</f>
        <v>96</v>
      </c>
      <c r="E6" s="3">
        <f>22+42+27+20</f>
        <v>111</v>
      </c>
      <c r="F6" s="3">
        <f>56+42+44</f>
        <v>142</v>
      </c>
      <c r="G6" s="3">
        <v>114</v>
      </c>
      <c r="H6" s="3">
        <v>119</v>
      </c>
      <c r="I6" s="3"/>
      <c r="J6" s="3"/>
      <c r="K6" s="3">
        <f t="shared" si="0"/>
        <v>728</v>
      </c>
    </row>
    <row r="7" spans="1:11" ht="21" customHeight="1">
      <c r="A7">
        <v>4</v>
      </c>
      <c r="B7" s="2" t="s">
        <v>12</v>
      </c>
      <c r="C7" s="3">
        <f>34+24+23+27+18</f>
        <v>126</v>
      </c>
      <c r="D7" s="7">
        <f>31+25+30+26</f>
        <v>112</v>
      </c>
      <c r="E7" s="3">
        <f>34+13+27+25+13</f>
        <v>112</v>
      </c>
      <c r="F7" s="3">
        <f>40+37+37</f>
        <v>114</v>
      </c>
      <c r="G7" s="3">
        <v>114</v>
      </c>
      <c r="H7" s="3">
        <v>115</v>
      </c>
      <c r="I7" s="3"/>
      <c r="J7" s="3"/>
      <c r="K7" s="3">
        <f t="shared" si="0"/>
        <v>693</v>
      </c>
    </row>
    <row r="8" spans="1:11" ht="21" customHeight="1">
      <c r="A8">
        <v>5</v>
      </c>
      <c r="B8" s="2" t="s">
        <v>3</v>
      </c>
      <c r="C8" s="3">
        <f>14+40+12</f>
        <v>66</v>
      </c>
      <c r="D8" s="7">
        <f>21+19+23+18+15</f>
        <v>96</v>
      </c>
      <c r="E8" s="3">
        <f>17+18+17+30+26+17</f>
        <v>125</v>
      </c>
      <c r="F8" s="3">
        <f>26+28+36+15</f>
        <v>105</v>
      </c>
      <c r="G8" s="3">
        <v>119</v>
      </c>
      <c r="H8" s="3">
        <v>91</v>
      </c>
      <c r="I8" s="3"/>
      <c r="J8" s="3"/>
      <c r="K8" s="3">
        <f t="shared" si="0"/>
        <v>602</v>
      </c>
    </row>
    <row r="9" spans="1:11" ht="21" customHeight="1">
      <c r="A9">
        <v>6</v>
      </c>
      <c r="B9" s="2" t="s">
        <v>7</v>
      </c>
      <c r="C9" s="3">
        <f>38+16+47</f>
        <v>101</v>
      </c>
      <c r="D9" s="3">
        <f>37+37+33</f>
        <v>107</v>
      </c>
      <c r="E9" s="3">
        <f>16+18+17+8+22+13</f>
        <v>94</v>
      </c>
      <c r="F9" s="3">
        <f>50+35</f>
        <v>85</v>
      </c>
      <c r="G9" s="3">
        <v>101</v>
      </c>
      <c r="H9" s="3">
        <v>80</v>
      </c>
      <c r="I9" s="3"/>
      <c r="J9" s="3"/>
      <c r="K9" s="3">
        <f t="shared" si="0"/>
        <v>568</v>
      </c>
    </row>
    <row r="10" spans="1:11" ht="21" customHeight="1">
      <c r="A10">
        <v>7</v>
      </c>
      <c r="B10" s="2" t="s">
        <v>4</v>
      </c>
      <c r="C10" s="3">
        <f>26+19+22+22+17+9</f>
        <v>115</v>
      </c>
      <c r="D10" s="7">
        <f>37+27+21+18</f>
        <v>103</v>
      </c>
      <c r="E10" s="3">
        <f>16+15+19+24</f>
        <v>74</v>
      </c>
      <c r="F10" s="3">
        <f>31+25+23+19</f>
        <v>98</v>
      </c>
      <c r="G10" s="3">
        <v>90</v>
      </c>
      <c r="H10" s="3">
        <v>59</v>
      </c>
      <c r="I10" s="3"/>
      <c r="J10" s="3"/>
      <c r="K10" s="3">
        <f t="shared" si="0"/>
        <v>539</v>
      </c>
    </row>
    <row r="11" spans="1:11" ht="21" customHeight="1">
      <c r="A11">
        <v>8</v>
      </c>
      <c r="B11" s="2" t="s">
        <v>9</v>
      </c>
      <c r="C11" s="3">
        <f>29+26+23</f>
        <v>78</v>
      </c>
      <c r="D11" s="7">
        <f>21+35+23</f>
        <v>79</v>
      </c>
      <c r="E11" s="3">
        <f>18+19+13+19+22</f>
        <v>91</v>
      </c>
      <c r="F11" s="3">
        <f>46+18</f>
        <v>64</v>
      </c>
      <c r="G11" s="3">
        <v>113</v>
      </c>
      <c r="H11" s="3">
        <v>61</v>
      </c>
      <c r="I11" s="3"/>
      <c r="J11" s="3"/>
      <c r="K11" s="3">
        <f t="shared" si="0"/>
        <v>486</v>
      </c>
    </row>
    <row r="12" spans="1:11" ht="21" customHeight="1">
      <c r="A12">
        <v>10</v>
      </c>
      <c r="B12" s="2" t="s">
        <v>10</v>
      </c>
      <c r="C12" s="3">
        <f>12+9+13+5+19</f>
        <v>58</v>
      </c>
      <c r="D12" s="7">
        <f>37+18+19</f>
        <v>74</v>
      </c>
      <c r="E12" s="3">
        <f>41+19+13</f>
        <v>73</v>
      </c>
      <c r="F12" s="3">
        <f>33+33+13</f>
        <v>79</v>
      </c>
      <c r="G12" s="3">
        <v>117</v>
      </c>
      <c r="H12" s="3">
        <v>58</v>
      </c>
      <c r="I12" s="3"/>
      <c r="J12" s="3"/>
      <c r="K12" s="3">
        <f t="shared" si="0"/>
        <v>459</v>
      </c>
    </row>
    <row r="13" spans="1:11" ht="21" customHeight="1">
      <c r="A13">
        <v>9</v>
      </c>
      <c r="B13" s="2" t="s">
        <v>14</v>
      </c>
      <c r="C13" s="3">
        <f>15+31+26</f>
        <v>72</v>
      </c>
      <c r="D13" s="7">
        <f>23+38+34</f>
        <v>95</v>
      </c>
      <c r="E13" s="3">
        <f>29+7+26+8+12</f>
        <v>82</v>
      </c>
      <c r="F13" s="3">
        <f>26+23+30</f>
        <v>79</v>
      </c>
      <c r="G13" s="3">
        <v>50</v>
      </c>
      <c r="H13" s="3">
        <v>81</v>
      </c>
      <c r="I13" s="3"/>
      <c r="J13" s="3"/>
      <c r="K13" s="3">
        <f t="shared" si="0"/>
        <v>459</v>
      </c>
    </row>
    <row r="14" spans="1:11" ht="21" customHeight="1">
      <c r="A14">
        <v>11</v>
      </c>
      <c r="B14" s="2" t="s">
        <v>18</v>
      </c>
      <c r="C14" s="3">
        <f>22+39+22+18</f>
        <v>101</v>
      </c>
      <c r="D14" s="3">
        <f>19+32+8</f>
        <v>59</v>
      </c>
      <c r="E14" s="3">
        <v>68</v>
      </c>
      <c r="F14" s="3">
        <f>39+25</f>
        <v>64</v>
      </c>
      <c r="G14" s="3">
        <v>110</v>
      </c>
      <c r="H14" s="3">
        <v>51</v>
      </c>
      <c r="I14" s="3"/>
      <c r="J14" s="3"/>
      <c r="K14" s="3">
        <f t="shared" si="0"/>
        <v>453</v>
      </c>
    </row>
    <row r="15" spans="1:11" ht="21" customHeight="1">
      <c r="A15">
        <v>14</v>
      </c>
      <c r="B15" s="2" t="s">
        <v>15</v>
      </c>
      <c r="C15" s="3">
        <f>22+25+18</f>
        <v>65</v>
      </c>
      <c r="D15" s="7">
        <f>25+34+12</f>
        <v>71</v>
      </c>
      <c r="E15" s="3">
        <f>18+14+7+8+16</f>
        <v>63</v>
      </c>
      <c r="F15" s="3">
        <f>37+29</f>
        <v>66</v>
      </c>
      <c r="G15" s="3">
        <v>74</v>
      </c>
      <c r="H15" s="3">
        <v>79</v>
      </c>
      <c r="I15" s="3"/>
      <c r="J15" s="3"/>
      <c r="K15" s="3">
        <f t="shared" si="0"/>
        <v>418</v>
      </c>
    </row>
    <row r="16" spans="1:11" ht="21" customHeight="1">
      <c r="A16">
        <v>12</v>
      </c>
      <c r="B16" s="2" t="s">
        <v>2</v>
      </c>
      <c r="C16" s="3">
        <f>34+19+30</f>
        <v>83</v>
      </c>
      <c r="D16" s="7">
        <f>33+16+23</f>
        <v>72</v>
      </c>
      <c r="E16" s="3">
        <f>8+3+1+15+7+16</f>
        <v>50</v>
      </c>
      <c r="F16" s="3">
        <f>31+18</f>
        <v>49</v>
      </c>
      <c r="G16" s="3">
        <v>66</v>
      </c>
      <c r="H16" s="3">
        <v>76</v>
      </c>
      <c r="I16" s="3"/>
      <c r="J16" s="3"/>
      <c r="K16" s="3">
        <f t="shared" si="0"/>
        <v>396</v>
      </c>
    </row>
    <row r="17" spans="1:11" ht="21" customHeight="1">
      <c r="A17">
        <v>13</v>
      </c>
      <c r="B17" s="2" t="s">
        <v>21</v>
      </c>
      <c r="C17" s="3">
        <f>37+24+19</f>
        <v>80</v>
      </c>
      <c r="D17" s="7">
        <f>19+9+28+17</f>
        <v>73</v>
      </c>
      <c r="E17" s="3">
        <f>34+27+13+16+6</f>
        <v>96</v>
      </c>
      <c r="F17" s="3">
        <f>36+9</f>
        <v>45</v>
      </c>
      <c r="G17" s="3">
        <v>54</v>
      </c>
      <c r="H17" s="3">
        <v>31</v>
      </c>
      <c r="I17" s="3"/>
      <c r="J17" s="3"/>
      <c r="K17" s="3">
        <f t="shared" si="0"/>
        <v>379</v>
      </c>
    </row>
    <row r="18" spans="1:11" ht="21" customHeight="1">
      <c r="A18">
        <v>15</v>
      </c>
      <c r="B18" s="4" t="s">
        <v>23</v>
      </c>
      <c r="C18" s="3">
        <f>12+17+20</f>
        <v>49</v>
      </c>
      <c r="D18" s="7">
        <f>20+15+19+4</f>
        <v>58</v>
      </c>
      <c r="E18" s="3">
        <f>39+19+12</f>
        <v>70</v>
      </c>
      <c r="F18" s="3">
        <f>22+35</f>
        <v>57</v>
      </c>
      <c r="G18" s="3">
        <v>77</v>
      </c>
      <c r="H18" s="3">
        <v>53</v>
      </c>
      <c r="I18" s="3"/>
      <c r="J18" s="3"/>
      <c r="K18" s="3">
        <f t="shared" si="0"/>
        <v>364</v>
      </c>
    </row>
    <row r="19" spans="1:11" ht="21" customHeight="1">
      <c r="A19">
        <v>16</v>
      </c>
      <c r="B19" s="2" t="s">
        <v>1</v>
      </c>
      <c r="C19" s="3">
        <f>21+7+17</f>
        <v>45</v>
      </c>
      <c r="D19" s="7">
        <f>14+23+16+10</f>
        <v>63</v>
      </c>
      <c r="E19" s="3">
        <f>36+7+9</f>
        <v>52</v>
      </c>
      <c r="F19" s="3">
        <f>33+37</f>
        <v>70</v>
      </c>
      <c r="G19" s="3">
        <v>31</v>
      </c>
      <c r="H19" s="3">
        <v>62</v>
      </c>
      <c r="I19" s="3"/>
      <c r="J19" s="3"/>
      <c r="K19" s="3">
        <f t="shared" si="0"/>
        <v>323</v>
      </c>
    </row>
    <row r="20" spans="1:11" ht="21" customHeight="1">
      <c r="A20">
        <v>18</v>
      </c>
      <c r="B20" s="2" t="s">
        <v>6</v>
      </c>
      <c r="C20" s="3">
        <v>0</v>
      </c>
      <c r="D20" s="7">
        <f>14+14+11</f>
        <v>39</v>
      </c>
      <c r="E20" s="3">
        <f>18+9+18+20</f>
        <v>65</v>
      </c>
      <c r="F20" s="3">
        <f>19+31</f>
        <v>50</v>
      </c>
      <c r="G20" s="3">
        <v>67</v>
      </c>
      <c r="H20" s="3">
        <v>60</v>
      </c>
      <c r="I20" s="3"/>
      <c r="J20" s="3"/>
      <c r="K20" s="3">
        <f t="shared" si="0"/>
        <v>281</v>
      </c>
    </row>
    <row r="21" spans="1:11" ht="21" customHeight="1">
      <c r="A21">
        <v>17</v>
      </c>
      <c r="B21" s="4" t="s">
        <v>20</v>
      </c>
      <c r="C21" s="3">
        <v>0</v>
      </c>
      <c r="D21" s="7">
        <f>20+7+13</f>
        <v>40</v>
      </c>
      <c r="E21" s="3">
        <f>28+16</f>
        <v>44</v>
      </c>
      <c r="F21" s="3">
        <f>26+30</f>
        <v>56</v>
      </c>
      <c r="G21" s="3">
        <v>64</v>
      </c>
      <c r="H21" s="3">
        <v>56</v>
      </c>
      <c r="I21" s="3"/>
      <c r="J21" s="3"/>
      <c r="K21" s="3">
        <f t="shared" si="0"/>
        <v>260</v>
      </c>
    </row>
    <row r="22" spans="1:11" ht="21" customHeight="1">
      <c r="A22">
        <v>19</v>
      </c>
      <c r="B22" s="2" t="s">
        <v>11</v>
      </c>
      <c r="C22" s="3">
        <f>14+13+6</f>
        <v>33</v>
      </c>
      <c r="D22" s="7">
        <f>8+15+12</f>
        <v>35</v>
      </c>
      <c r="E22" s="3">
        <f>12+11</f>
        <v>23</v>
      </c>
      <c r="F22" s="3">
        <f>19+12+5</f>
        <v>36</v>
      </c>
      <c r="G22" s="3">
        <v>45</v>
      </c>
      <c r="H22" s="3">
        <v>30</v>
      </c>
      <c r="I22" s="3"/>
      <c r="J22" s="3"/>
      <c r="K22" s="3">
        <f t="shared" si="0"/>
        <v>202</v>
      </c>
    </row>
    <row r="23" spans="1:11" ht="21" customHeight="1">
      <c r="A23">
        <v>20</v>
      </c>
      <c r="B23" s="2" t="s">
        <v>17</v>
      </c>
      <c r="C23" s="3">
        <v>10</v>
      </c>
      <c r="D23" s="7">
        <f>18+13+20</f>
        <v>51</v>
      </c>
      <c r="E23" s="3">
        <f>12+7+26+6+10</f>
        <v>61</v>
      </c>
      <c r="F23" s="3">
        <v>24</v>
      </c>
      <c r="G23" s="3">
        <v>49</v>
      </c>
      <c r="H23" s="3">
        <v>0</v>
      </c>
      <c r="I23" s="3"/>
      <c r="J23" s="3"/>
      <c r="K23" s="3">
        <f t="shared" si="0"/>
        <v>195</v>
      </c>
    </row>
    <row r="24" spans="2:11" ht="19.5" customHeight="1">
      <c r="B24" s="2" t="s">
        <v>16</v>
      </c>
      <c r="C24" s="3">
        <v>0</v>
      </c>
      <c r="D24" s="7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>
        <f t="shared" si="0"/>
        <v>0</v>
      </c>
    </row>
  </sheetData>
  <sheetProtection/>
  <autoFilter ref="B3:K3">
    <sortState ref="B4:K24">
      <sortCondition descending="1" sortBy="value" ref="K4:K24"/>
    </sortState>
  </autoFilter>
  <mergeCells count="1">
    <mergeCell ref="B1:K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bmx</cp:lastModifiedBy>
  <cp:lastPrinted>2021-11-07T15:37:38Z</cp:lastPrinted>
  <dcterms:created xsi:type="dcterms:W3CDTF">2009-03-01T17:46:24Z</dcterms:created>
  <dcterms:modified xsi:type="dcterms:W3CDTF">2022-05-16T19:38:20Z</dcterms:modified>
  <cp:category/>
  <cp:version/>
  <cp:contentType/>
  <cp:contentStatus/>
</cp:coreProperties>
</file>